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住所分割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<sst xmlns="http://schemas.openxmlformats.org/spreadsheetml/2006/main" count="21" uniqueCount="21">
  <si>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住所</t>
  </si>
  <si>
    <t>市区町村＋番地＋その他</t>
  </si>
  <si>
    <t>都道府県</t>
  </si>
  <si>
    <t>市町村郡</t>
  </si>
  <si>
    <t>区</t>
  </si>
  <si>
    <t>地名</t>
  </si>
  <si>
    <t>番地＋その他</t>
  </si>
  <si>
    <t>番号</t>
  </si>
  <si>
    <t>ビル・マンション名</t>
  </si>
  <si>
    <t>北海道札幌市中央区北一条西６丁目１－２アーバンネット札幌ビル２Ｆ</t>
  </si>
  <si>
    <t>北海道札幌市中央区北二条西１丁目１番地</t>
  </si>
  <si>
    <t>北海道札幌市中央区北四条西４丁目１番地</t>
  </si>
  <si>
    <t>北海道札幌市中央区北三条西４丁目１番地第一生命ビル</t>
  </si>
  <si>
    <t>北海道札幌市中央区南一条西１４丁目</t>
  </si>
  <si>
    <t>北海道札幌市中央区北二条東１７丁目２番地</t>
  </si>
  <si>
    <t>北海道札幌市中央区北一条東９丁目９９番地１９</t>
  </si>
  <si>
    <t>北海道札幌市中央区北一条西４丁目２－２札幌ノースプラザ１０Ｆ</t>
  </si>
  <si>
    <t>北海道札幌市中央区北二条東４丁目１－２</t>
  </si>
  <si>
    <t>石川県石川郡野々市町４丁目１－２</t>
  </si>
  <si>
    <t>石川県石川郡野々市市４丁目１－２</t>
  </si>
  <si>
    <t>石川県石川郡太田町４丁目１－３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</si>
</sst>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ゴシック"/>
      <family val="3"/>
    </font>
    <font>
      <sz val="6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ont="1" applyFill="1" applyBorder="1" applyAlignment="1">
      <alignment vertical="center"/>
    </xf>
    <xf numFmtId="49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70" zoomScaleNormal="70" workbookViewId="0" topLeftCell="A1">
      <selection activeCell="A1" sqref="A1"/>
    </sheetView>
  </sheetViews>
  <sheetFormatPr defaultColWidth="8.796875" defaultRowHeight="14.25"/>
  <cols>
    <col min="1" max="1" width="40.5" style="0" bestFit="1" customWidth="1"/>
    <col min="2" max="2" width="34.19921875" style="0" bestFit="1" customWidth="1"/>
    <col min="3" max="3" width="3.5" style="0" bestFit="1" customWidth="1"/>
    <col min="5" max="5" width="16.09765625" style="0" bestFit="1" customWidth="1"/>
    <col min="6" max="6" width="7.09765625" style="0" bestFit="1" customWidth="1"/>
    <col min="7" max="7" width="9.5" style="0" bestFit="1" customWidth="1"/>
    <col min="8" max="8" width="16.09765625" style="0" customWidth="1"/>
    <col min="9" max="9" width="25.5" style="0" bestFit="1" customWidth="1"/>
    <col min="10" max="10" width="19.19921875" style="0" bestFit="1" customWidth="1"/>
  </cols>
  <sheetData>
    <row r="1" spans="1:10" ht="80.25" customHeight="1">
      <c r="A1" s="1" t="s">
        <v>0</v>
      </c>
      <c r="B1" s="1" t="s">
        <v>1</v>
      </c>
      <c r="C1" s="1"/>
      <c r="D1" s="2" t="s">
        <v>2</v>
      </c>
      <c r="E1" s="2" t="s">
        <v>3</v>
      </c>
      <c r="F1" s="2" t="s">
        <v>4</v>
      </c>
      <c r="G1" s="2" t="s">
        <v>5</v>
      </c>
      <c r="H1" s="1" t="s">
        <v>6</v>
      </c>
      <c r="I1" s="2" t="s">
        <v>7</v>
      </c>
      <c r="J1" s="2" t="s">
        <v>8</v>
      </c>
    </row>
    <row r="2" spans="1:10" ht="13.5">
      <c r="A2" s="5" t="s">
        <v>9</v>
      </c>
      <c r="B2" s="3" t="str">
        <f>REPLACE(A2,1,(MID(A2,4,1)="県")+3,"")</f>
        <v>札幌市中央区北一条西６丁目１－２アーバンネット札幌ビル２Ｆ</v>
      </c>
      <c r="C2" s="3">
        <f>IF(MID(B2,3,1)="市",3+(MID(B2,2,2)="日市")*AND(LEFT(B2)&lt;&gt;{"向","春"})+(MID(B2,3,2)="市場"),IF(MID(B2,4,1)="市",4*(COUNTIF(A2,"東京*区*")=0)*AND(MID(B2,3,3)&lt;&gt;{"郡市貝","郡市川","郡市来"}),IF(MID(B2,6,1)="市",6*AND(MID(B2,4,2)&lt;&gt;{"野々","郡上"})-(MID(B2,5,1)="市"),IF(MID(B2,5,1)="市",5*(MID(B2,5,2)&lt;&gt;"市町")*(MID(B2,4,2)&lt;&gt;"郡市"),IF(MID(B2,2,1)="市",2*(MID(B2,2,2)&lt;&gt;"市郡"))))))*(LEFT(B2,2)&lt;&gt;"関市")+(LEFT(B2,2)="関市")*2+OR(MID(B2,6,2)={"ら市","い市"})*7</f>
        <v>3</v>
      </c>
      <c r="D2" s="4" t="str">
        <f>SUBSTITUTE(A2,B2,"")</f>
        <v>北海道</v>
      </c>
      <c r="E2" s="4" t="str">
        <f>LEFT(B2,IF(C2,C2,IF(OR(COUNTIF(B2,"*村*郡*"),COUNT(FIND("郡村",B2))),FIND("町",B2),IF(COUNT(FIND({"町","村","市市"},B2))+(D2="東京都"),MIN(FIND({"区","町","村","市市"},B2&amp;"区町村市市"))+COUNT(FIND({"市市","町町"},B2)),FIND("郡",B2&amp;"郡")))))</f>
        <v>札幌市</v>
      </c>
      <c r="F2" s="4" t="str">
        <f>IF(OR(ISERR(FIND("区",B2)),COUNTIF(A2,{"東京*区*","*市*町*区*","*郡*町*区*","*市*公園区*","*市*街区*","*市*地区*"}),LEFT(B2,2)={"石狩","奥州","盛岡","南相","上越","姫路","宇陀","久遠"}),"",REPLACE(LEFT(B2,FIND("区",B2)),1,C2,))</f>
        <v>中央区</v>
      </c>
      <c r="G2" s="4" t="str">
        <f>MID(SUBSTITUTE(B2,E2&amp;F2,""),1,LEN(B2)-LEN(E2&amp;F2&amp;H2))</f>
        <v>北一条西</v>
      </c>
      <c r="H2" s="3" t="str">
        <f>REPLACE(SUBSTITUTE(SUBSTITUTE(A2,"ﾞ",""),"ﾟ",""),1,MIN(FIND(WIDECHAR({1,2,3,4,5,6,7,8,9,0}),WIDECHAR(A2&amp;1234567890)))-1,"")</f>
        <v>６丁目１－２アーバンネット札幌ビル２Ｆ</v>
      </c>
      <c r="I2" s="1" t="str">
        <f>TRIM(SUBSTITUTE(H2,J2,""))</f>
        <v>６丁目１－２</v>
      </c>
      <c r="J2" s="1" t="str">
        <f>TRIM(REPLACE(H2,1,MIN(INDEX((ISERR(-MID(H2&amp;".",COLUMN(2:2),1))+ISNUMBER(-MID(H2,COLUMN(2:2)+1,1))+ISNUMBER(FIND(MID(H2,COLUMN(2:2)+1,1),"-－丁番号"))+(MID(H2,COLUMN(2:2)+2,1)="."))*256+COLUMN(2:2),0)),""))</f>
        <v>アーバンネット札幌ビル２Ｆ</v>
      </c>
    </row>
    <row r="3" spans="1:10" ht="13.5">
      <c r="A3" s="5" t="s">
        <v>10</v>
      </c>
      <c r="B3" s="3" t="str">
        <f aca="true" t="shared" si="0" ref="B3:B13">REPLACE(A3,1,(MID(A3,4,1)="県")+3,"")</f>
        <v>札幌市中央区北二条西１丁目１番地</v>
      </c>
      <c r="C3" s="3">
        <f>IF(MID(B3,3,1)="市",3+(MID(B3,2,2)="日市")*AND(LEFT(B3)&lt;&gt;{"向","春"})+(MID(B3,3,2)="市場"),IF(MID(B3,4,1)="市",4*(COUNTIF(A3,"東京*区*")=0)*AND(MID(B3,3,3)&lt;&gt;{"郡市貝","郡市川","郡市来"}),IF(MID(B3,6,1)="市",6*AND(MID(B3,4,2)&lt;&gt;{"野々","郡上"})-(MID(B3,5,1)="市"),IF(MID(B3,5,1)="市",5*(MID(B3,5,2)&lt;&gt;"市町")*(MID(B3,4,2)&lt;&gt;"郡市"),IF(MID(B3,2,1)="市",2*(MID(B3,2,2)&lt;&gt;"市郡"))))))*(LEFT(B3,2)&lt;&gt;"関市")+(LEFT(B3,2)="関市")*2+OR(MID(B3,6,2)={"ら市","い市"})*7</f>
        <v>3</v>
      </c>
      <c r="D3" s="4" t="str">
        <f aca="true" t="shared" si="1" ref="D3:D10">SUBSTITUTE(A3,B3,"")</f>
        <v>北海道</v>
      </c>
      <c r="E3" s="4" t="str">
        <f>LEFT(B3,IF(C3,C3,IF(OR(COUNTIF(B3,"*村*郡*"),COUNT(FIND("郡村",B3))),FIND("町",B3),IF(COUNT(FIND({"町","村","市市"},B3))+(D3="東京都"),MIN(FIND({"区","町","村","市市"},B3&amp;"区町村市市"))+COUNT(FIND({"市市","町町"},B3)),FIND("郡",B3&amp;"郡")))))</f>
        <v>札幌市</v>
      </c>
      <c r="F3" s="4" t="str">
        <f>IF(OR(ISERR(FIND("区",B3)),COUNTIF(A3,{"東京*区*","*市*町*区*","*郡*町*区*","*市*公園区*","*市*街区*","*市*地区*"}),LEFT(B3,2)={"石狩","奥州","盛岡","南相","上越","姫路","宇陀","久遠"}),"",REPLACE(LEFT(B3,FIND("区",B3)),1,C3,))</f>
        <v>中央区</v>
      </c>
      <c r="G3" s="4" t="str">
        <f aca="true" t="shared" si="2" ref="G3:G10">MID(SUBSTITUTE(B3,E3&amp;F3,""),1,LEN(B3)-LEN(E3&amp;F3&amp;H3))</f>
        <v>北二条西</v>
      </c>
      <c r="H3" s="3" t="str">
        <f>REPLACE(SUBSTITUTE(SUBSTITUTE(A3,"ﾞ",""),"ﾟ",""),1,MIN(FIND(WIDECHAR({1,2,3,4,5,6,7,8,9,0}),WIDECHAR(A3&amp;1234567890)))-1,"")</f>
        <v>１丁目１番地</v>
      </c>
      <c r="I3" s="1" t="str">
        <f aca="true" t="shared" si="3" ref="I3:I10">TRIM(SUBSTITUTE(H3,J3,""))</f>
        <v>１丁目１番地</v>
      </c>
      <c r="J3" s="1">
        <f aca="true" t="shared" si="4" ref="J3:J10">TRIM(REPLACE(H3,1,MIN(INDEX((ISERR(-MID(H3&amp;".",COLUMN($A3:$IV3),1))+ISNUMBER(-MID(H3,COLUMN($A3:$IV3)+1,1))+ISNUMBER(FIND(MID(H3,COLUMN($A3:$IV3)+1,1),"-－丁番号"))+(MID(H3,COLUMN($A3:$IV3)+2,1)="."))*256+COLUMN($A3:$IV3),0)),""))</f>
      </c>
    </row>
    <row r="4" spans="1:10" ht="13.5">
      <c r="A4" s="5" t="s">
        <v>11</v>
      </c>
      <c r="B4" s="3" t="str">
        <f t="shared" si="0"/>
        <v>札幌市中央区北四条西４丁目１番地</v>
      </c>
      <c r="C4" s="3">
        <f>IF(MID(B4,3,1)="市",3+(MID(B4,2,2)="日市")*AND(LEFT(B4)&lt;&gt;{"向","春"})+(MID(B4,3,2)="市場"),IF(MID(B4,4,1)="市",4*(COUNTIF(A4,"東京*区*")=0)*AND(MID(B4,3,3)&lt;&gt;{"郡市貝","郡市川","郡市来"}),IF(MID(B4,6,1)="市",6*AND(MID(B4,4,2)&lt;&gt;{"野々","郡上"})-(MID(B4,5,1)="市"),IF(MID(B4,5,1)="市",5*(MID(B4,5,2)&lt;&gt;"市町")*(MID(B4,4,2)&lt;&gt;"郡市"),IF(MID(B4,2,1)="市",2*(MID(B4,2,2)&lt;&gt;"市郡"))))))*(LEFT(B4,2)&lt;&gt;"関市")+(LEFT(B4,2)="関市")*2+OR(MID(B4,6,2)={"ら市","い市"})*7</f>
        <v>3</v>
      </c>
      <c r="D4" s="4" t="str">
        <f t="shared" si="1"/>
        <v>北海道</v>
      </c>
      <c r="E4" s="4" t="str">
        <f>LEFT(B4,IF(C4,C4,IF(OR(COUNTIF(B4,"*村*郡*"),COUNT(FIND("郡村",B4))),FIND("町",B4),IF(COUNT(FIND({"町","村","市市"},B4))+(D4="東京都"),MIN(FIND({"区","町","村","市市"},B4&amp;"区町村市市"))+COUNT(FIND({"市市","町町"},B4)),FIND("郡",B4&amp;"郡")))))</f>
        <v>札幌市</v>
      </c>
      <c r="F4" s="4" t="str">
        <f>IF(OR(ISERR(FIND("区",B4)),COUNTIF(A4,{"東京*区*","*市*町*区*","*郡*町*区*","*市*公園区*","*市*街区*","*市*地区*"}),LEFT(B4,2)={"石狩","奥州","盛岡","南相","上越","姫路","宇陀","久遠"}),"",REPLACE(LEFT(B4,FIND("区",B4)),1,C4,))</f>
        <v>中央区</v>
      </c>
      <c r="G4" s="4" t="str">
        <f t="shared" si="2"/>
        <v>北四条西</v>
      </c>
      <c r="H4" s="3" t="str">
        <f>REPLACE(SUBSTITUTE(SUBSTITUTE(A4,"ﾞ",""),"ﾟ",""),1,MIN(FIND(WIDECHAR({1,2,3,4,5,6,7,8,9,0}),WIDECHAR(A4&amp;1234567890)))-1,"")</f>
        <v>４丁目１番地</v>
      </c>
      <c r="I4" s="1" t="str">
        <f t="shared" si="3"/>
        <v>４丁目１番地</v>
      </c>
      <c r="J4" s="1">
        <f t="shared" si="4"/>
      </c>
    </row>
    <row r="5" spans="1:10" ht="13.5">
      <c r="A5" s="5" t="s">
        <v>12</v>
      </c>
      <c r="B5" s="3" t="str">
        <f t="shared" si="0"/>
        <v>札幌市中央区北三条西４丁目１番地第一生命ビル</v>
      </c>
      <c r="C5" s="3">
        <f>IF(MID(B5,3,1)="市",3+(MID(B5,2,2)="日市")*AND(LEFT(B5)&lt;&gt;{"向","春"})+(MID(B5,3,2)="市場"),IF(MID(B5,4,1)="市",4*(COUNTIF(A5,"東京*区*")=0)*AND(MID(B5,3,3)&lt;&gt;{"郡市貝","郡市川","郡市来"}),IF(MID(B5,6,1)="市",6*AND(MID(B5,4,2)&lt;&gt;{"野々","郡上"})-(MID(B5,5,1)="市"),IF(MID(B5,5,1)="市",5*(MID(B5,5,2)&lt;&gt;"市町")*(MID(B5,4,2)&lt;&gt;"郡市"),IF(MID(B5,2,1)="市",2*(MID(B5,2,2)&lt;&gt;"市郡"))))))*(LEFT(B5,2)&lt;&gt;"関市")+(LEFT(B5,2)="関市")*2+OR(MID(B5,6,2)={"ら市","い市"})*7</f>
        <v>3</v>
      </c>
      <c r="D5" s="4" t="str">
        <f t="shared" si="1"/>
        <v>北海道</v>
      </c>
      <c r="E5" s="4" t="str">
        <f>LEFT(B5,IF(C5,C5,IF(OR(COUNTIF(B5,"*村*郡*"),COUNT(FIND("郡村",B5))),FIND("町",B5),IF(COUNT(FIND({"町","村","市市"},B5))+(D5="東京都"),MIN(FIND({"区","町","村","市市"},B5&amp;"区町村市市"))+COUNT(FIND({"市市","町町"},B5)),FIND("郡",B5&amp;"郡")))))</f>
        <v>札幌市</v>
      </c>
      <c r="F5" s="4" t="str">
        <f>IF(OR(ISERR(FIND("区",B5)),COUNTIF(A5,{"東京*区*","*市*町*区*","*郡*町*区*","*市*公園区*","*市*街区*","*市*地区*"}),LEFT(B5,2)={"石狩","奥州","盛岡","南相","上越","姫路","宇陀","久遠"}),"",REPLACE(LEFT(B5,FIND("区",B5)),1,C5,))</f>
        <v>中央区</v>
      </c>
      <c r="G5" s="4" t="str">
        <f t="shared" si="2"/>
        <v>北三条西</v>
      </c>
      <c r="H5" s="3" t="str">
        <f>REPLACE(SUBSTITUTE(SUBSTITUTE(A5,"ﾞ",""),"ﾟ",""),1,MIN(FIND(WIDECHAR({1,2,3,4,5,6,7,8,9,0}),WIDECHAR(A5&amp;1234567890)))-1,"")</f>
        <v>４丁目１番地第一生命ビル</v>
      </c>
      <c r="I5" s="1" t="str">
        <f t="shared" si="3"/>
        <v>４丁目１番地第一生命ビル</v>
      </c>
      <c r="J5" s="1">
        <f t="shared" si="4"/>
      </c>
    </row>
    <row r="6" spans="1:10" ht="13.5">
      <c r="A6" s="5" t="s">
        <v>13</v>
      </c>
      <c r="B6" s="3" t="str">
        <f t="shared" si="0"/>
        <v>札幌市中央区南一条西１４丁目</v>
      </c>
      <c r="C6" s="3">
        <f>IF(MID(B6,3,1)="市",3+(MID(B6,2,2)="日市")*AND(LEFT(B6)&lt;&gt;{"向","春"})+(MID(B6,3,2)="市場"),IF(MID(B6,4,1)="市",4*(COUNTIF(A6,"東京*区*")=0)*AND(MID(B6,3,3)&lt;&gt;{"郡市貝","郡市川","郡市来"}),IF(MID(B6,6,1)="市",6*AND(MID(B6,4,2)&lt;&gt;{"野々","郡上"})-(MID(B6,5,1)="市"),IF(MID(B6,5,1)="市",5*(MID(B6,5,2)&lt;&gt;"市町")*(MID(B6,4,2)&lt;&gt;"郡市"),IF(MID(B6,2,1)="市",2*(MID(B6,2,2)&lt;&gt;"市郡"))))))*(LEFT(B6,2)&lt;&gt;"関市")+(LEFT(B6,2)="関市")*2+OR(MID(B6,6,2)={"ら市","い市"})*7</f>
        <v>3</v>
      </c>
      <c r="D6" s="4" t="str">
        <f t="shared" si="1"/>
        <v>北海道</v>
      </c>
      <c r="E6" s="4" t="str">
        <f>LEFT(B6,IF(C6,C6,IF(OR(COUNTIF(B6,"*村*郡*"),COUNT(FIND("郡村",B6))),FIND("町",B6),IF(COUNT(FIND({"町","村","市市"},B6))+(D6="東京都"),MIN(FIND({"区","町","村","市市"},B6&amp;"区町村市市"))+COUNT(FIND({"市市","町町"},B6)),FIND("郡",B6&amp;"郡")))))</f>
        <v>札幌市</v>
      </c>
      <c r="F6" s="4" t="str">
        <f>IF(OR(ISERR(FIND("区",B6)),COUNTIF(A6,{"東京*区*","*市*町*区*","*郡*町*区*","*市*公園区*","*市*街区*","*市*地区*"}),LEFT(B6,2)={"石狩","奥州","盛岡","南相","上越","姫路","宇陀","久遠"}),"",REPLACE(LEFT(B6,FIND("区",B6)),1,C6,))</f>
        <v>中央区</v>
      </c>
      <c r="G6" s="4" t="str">
        <f t="shared" si="2"/>
        <v>南一条西</v>
      </c>
      <c r="H6" s="3" t="str">
        <f>REPLACE(SUBSTITUTE(SUBSTITUTE(A6,"ﾞ",""),"ﾟ",""),1,MIN(FIND(WIDECHAR({1,2,3,4,5,6,7,8,9,0}),WIDECHAR(A6&amp;1234567890)))-1,"")</f>
        <v>１４丁目</v>
      </c>
      <c r="I6" s="1" t="str">
        <f t="shared" si="3"/>
        <v>１４丁目</v>
      </c>
      <c r="J6" s="1">
        <f t="shared" si="4"/>
      </c>
    </row>
    <row r="7" spans="1:10" ht="13.5">
      <c r="A7" s="5" t="s">
        <v>14</v>
      </c>
      <c r="B7" s="3" t="str">
        <f t="shared" si="0"/>
        <v>札幌市中央区北二条東１７丁目２番地</v>
      </c>
      <c r="C7" s="3">
        <f>IF(MID(B7,3,1)="市",3+(MID(B7,2,2)="日市")*AND(LEFT(B7)&lt;&gt;{"向","春"})+(MID(B7,3,2)="市場"),IF(MID(B7,4,1)="市",4*(COUNTIF(A7,"東京*区*")=0)*AND(MID(B7,3,3)&lt;&gt;{"郡市貝","郡市川","郡市来"}),IF(MID(B7,6,1)="市",6*AND(MID(B7,4,2)&lt;&gt;{"野々","郡上"})-(MID(B7,5,1)="市"),IF(MID(B7,5,1)="市",5*(MID(B7,5,2)&lt;&gt;"市町")*(MID(B7,4,2)&lt;&gt;"郡市"),IF(MID(B7,2,1)="市",2*(MID(B7,2,2)&lt;&gt;"市郡"))))))*(LEFT(B7,2)&lt;&gt;"関市")+(LEFT(B7,2)="関市")*2+OR(MID(B7,6,2)={"ら市","い市"})*7</f>
        <v>3</v>
      </c>
      <c r="D7" s="4" t="str">
        <f t="shared" si="1"/>
        <v>北海道</v>
      </c>
      <c r="E7" s="4" t="str">
        <f>LEFT(B7,IF(C7,C7,IF(OR(COUNTIF(B7,"*村*郡*"),COUNT(FIND("郡村",B7))),FIND("町",B7),IF(COUNT(FIND({"町","村","市市"},B7))+(D7="東京都"),MIN(FIND({"区","町","村","市市"},B7&amp;"区町村市市"))+COUNT(FIND({"市市","町町"},B7)),FIND("郡",B7&amp;"郡")))))</f>
        <v>札幌市</v>
      </c>
      <c r="F7" s="4" t="str">
        <f>IF(OR(ISERR(FIND("区",B7)),COUNTIF(A7,{"東京*区*","*市*町*区*","*郡*町*区*","*市*公園区*","*市*街区*","*市*地区*"}),LEFT(B7,2)={"石狩","奥州","盛岡","南相","上越","姫路","宇陀","久遠"}),"",REPLACE(LEFT(B7,FIND("区",B7)),1,C7,))</f>
        <v>中央区</v>
      </c>
      <c r="G7" s="4" t="str">
        <f t="shared" si="2"/>
        <v>北二条東</v>
      </c>
      <c r="H7" s="3" t="str">
        <f>REPLACE(SUBSTITUTE(SUBSTITUTE(A7,"ﾞ",""),"ﾟ",""),1,MIN(FIND(WIDECHAR({1,2,3,4,5,6,7,8,9,0}),WIDECHAR(A7&amp;1234567890)))-1,"")</f>
        <v>１７丁目２番地</v>
      </c>
      <c r="I7" s="1" t="str">
        <f t="shared" si="3"/>
        <v>１７丁目２番地</v>
      </c>
      <c r="J7" s="1">
        <f t="shared" si="4"/>
      </c>
    </row>
    <row r="8" spans="1:10" ht="13.5">
      <c r="A8" s="5" t="s">
        <v>15</v>
      </c>
      <c r="B8" s="3" t="str">
        <f t="shared" si="0"/>
        <v>札幌市中央区北一条東９丁目９９番地１９</v>
      </c>
      <c r="C8" s="3">
        <f>IF(MID(B8,3,1)="市",3+(MID(B8,2,2)="日市")*AND(LEFT(B8)&lt;&gt;{"向","春"})+(MID(B8,3,2)="市場"),IF(MID(B8,4,1)="市",4*(COUNTIF(A8,"東京*区*")=0)*AND(MID(B8,3,3)&lt;&gt;{"郡市貝","郡市川","郡市来"}),IF(MID(B8,6,1)="市",6*AND(MID(B8,4,2)&lt;&gt;{"野々","郡上"})-(MID(B8,5,1)="市"),IF(MID(B8,5,1)="市",5*(MID(B8,5,2)&lt;&gt;"市町")*(MID(B8,4,2)&lt;&gt;"郡市"),IF(MID(B8,2,1)="市",2*(MID(B8,2,2)&lt;&gt;"市郡"))))))*(LEFT(B8,2)&lt;&gt;"関市")+(LEFT(B8,2)="関市")*2+OR(MID(B8,6,2)={"ら市","い市"})*7</f>
        <v>3</v>
      </c>
      <c r="D8" s="4" t="str">
        <f t="shared" si="1"/>
        <v>北海道</v>
      </c>
      <c r="E8" s="4" t="str">
        <f>LEFT(B8,IF(C8,C8,IF(OR(COUNTIF(B8,"*村*郡*"),COUNT(FIND("郡村",B8))),FIND("町",B8),IF(COUNT(FIND({"町","村","市市"},B8))+(D8="東京都"),MIN(FIND({"区","町","村","市市"},B8&amp;"区町村市市"))+COUNT(FIND({"市市","町町"},B8)),FIND("郡",B8&amp;"郡")))))</f>
        <v>札幌市</v>
      </c>
      <c r="F8" s="4" t="str">
        <f>IF(OR(ISERR(FIND("区",B8)),COUNTIF(A8,{"東京*区*","*市*町*区*","*郡*町*区*","*市*公園区*","*市*街区*","*市*地区*"}),LEFT(B8,2)={"石狩","奥州","盛岡","南相","上越","姫路","宇陀","久遠"}),"",REPLACE(LEFT(B8,FIND("区",B8)),1,C8,))</f>
        <v>中央区</v>
      </c>
      <c r="G8" s="4" t="str">
        <f t="shared" si="2"/>
        <v>北一条東</v>
      </c>
      <c r="H8" s="3" t="str">
        <f>REPLACE(SUBSTITUTE(SUBSTITUTE(A8,"ﾞ",""),"ﾟ",""),1,MIN(FIND(WIDECHAR({1,2,3,4,5,6,7,8,9,0}),WIDECHAR(A8&amp;1234567890)))-1,"")</f>
        <v>９丁目９９番地１９</v>
      </c>
      <c r="I8" s="1" t="str">
        <f t="shared" si="3"/>
        <v>９丁目９９番地１９</v>
      </c>
      <c r="J8" s="1">
        <f t="shared" si="4"/>
      </c>
    </row>
    <row r="9" spans="1:10" ht="13.5">
      <c r="A9" s="5" t="s">
        <v>16</v>
      </c>
      <c r="B9" s="3" t="str">
        <f t="shared" si="0"/>
        <v>札幌市中央区北一条西４丁目２－２札幌ノースプラザ１０Ｆ</v>
      </c>
      <c r="C9" s="3">
        <f>IF(MID(B9,3,1)="市",3+(MID(B9,2,2)="日市")*AND(LEFT(B9)&lt;&gt;{"向","春"})+(MID(B9,3,2)="市場"),IF(MID(B9,4,1)="市",4*(COUNTIF(A9,"東京*区*")=0)*AND(MID(B9,3,3)&lt;&gt;{"郡市貝","郡市川","郡市来"}),IF(MID(B9,6,1)="市",6*AND(MID(B9,4,2)&lt;&gt;{"野々","郡上"})-(MID(B9,5,1)="市"),IF(MID(B9,5,1)="市",5*(MID(B9,5,2)&lt;&gt;"市町")*(MID(B9,4,2)&lt;&gt;"郡市"),IF(MID(B9,2,1)="市",2*(MID(B9,2,2)&lt;&gt;"市郡"))))))*(LEFT(B9,2)&lt;&gt;"関市")+(LEFT(B9,2)="関市")*2+OR(MID(B9,6,2)={"ら市","い市"})*7</f>
        <v>3</v>
      </c>
      <c r="D9" s="4" t="str">
        <f t="shared" si="1"/>
        <v>北海道</v>
      </c>
      <c r="E9" s="4" t="str">
        <f>LEFT(B9,IF(C9,C9,IF(OR(COUNTIF(B9,"*村*郡*"),COUNT(FIND("郡村",B9))),FIND("町",B9),IF(COUNT(FIND({"町","村","市市"},B9))+(D9="東京都"),MIN(FIND({"区","町","村","市市"},B9&amp;"区町村市市"))+COUNT(FIND({"市市","町町"},B9)),FIND("郡",B9&amp;"郡")))))</f>
        <v>札幌市</v>
      </c>
      <c r="F9" s="4" t="str">
        <f>IF(OR(ISERR(FIND("区",B9)),COUNTIF(A9,{"東京*区*","*市*町*区*","*郡*町*区*","*市*公園区*","*市*街区*","*市*地区*"}),LEFT(B9,2)={"石狩","奥州","盛岡","南相","上越","姫路","宇陀","久遠"}),"",REPLACE(LEFT(B9,FIND("区",B9)),1,C9,))</f>
        <v>中央区</v>
      </c>
      <c r="G9" s="4" t="str">
        <f t="shared" si="2"/>
        <v>北一条西</v>
      </c>
      <c r="H9" s="3" t="str">
        <f>REPLACE(SUBSTITUTE(SUBSTITUTE(A9,"ﾞ",""),"ﾟ",""),1,MIN(FIND(WIDECHAR({1,2,3,4,5,6,7,8,9,0}),WIDECHAR(A9&amp;1234567890)))-1,"")</f>
        <v>４丁目２－２札幌ノースプラザ１０Ｆ</v>
      </c>
      <c r="I9" s="1" t="str">
        <f t="shared" si="3"/>
        <v>４丁目２－２</v>
      </c>
      <c r="J9" s="1" t="str">
        <f t="shared" si="4"/>
        <v>札幌ノースプラザ１０Ｆ</v>
      </c>
    </row>
    <row r="10" spans="1:10" ht="13.5">
      <c r="A10" s="5" t="s">
        <v>17</v>
      </c>
      <c r="B10" s="3" t="str">
        <f t="shared" si="0"/>
        <v>札幌市中央区北二条東４丁目１－２</v>
      </c>
      <c r="C10" s="3">
        <f>IF(MID(B10,3,1)="市",3+(MID(B10,2,2)="日市")*AND(LEFT(B10)&lt;&gt;{"向","春"})+(MID(B10,3,2)="市場"),IF(MID(B10,4,1)="市",4*(COUNTIF(A10,"東京*区*")=0)*AND(MID(B10,3,3)&lt;&gt;{"郡市貝","郡市川","郡市来"}),IF(MID(B10,6,1)="市",6*AND(MID(B10,4,2)&lt;&gt;{"野々","郡上"})-(MID(B10,5,1)="市"),IF(MID(B10,5,1)="市",5*(MID(B10,5,2)&lt;&gt;"市町")*(MID(B10,4,2)&lt;&gt;"郡市"),IF(MID(B10,2,1)="市",2*(MID(B10,2,2)&lt;&gt;"市郡"))))))*(LEFT(B10,2)&lt;&gt;"関市")+(LEFT(B10,2)="関市")*2+OR(MID(B10,6,2)={"ら市","い市"})*7</f>
        <v>3</v>
      </c>
      <c r="D10" s="4" t="str">
        <f t="shared" si="1"/>
        <v>北海道</v>
      </c>
      <c r="E10" s="4" t="str">
        <f>LEFT(B10,IF(C10,C10,IF(OR(COUNTIF(B10,"*村*郡*"),COUNT(FIND("郡村",B10))),FIND("町",B10),IF(COUNT(FIND({"町","村","市市"},B10))+(D10="東京都"),MIN(FIND({"区","町","村","市市"},B10&amp;"区町村市市"))+COUNT(FIND({"市市","町町"},B10)),FIND("郡",B10&amp;"郡")))))</f>
        <v>札幌市</v>
      </c>
      <c r="F10" s="4" t="str">
        <f>IF(OR(ISERR(FIND("区",B10)),COUNTIF(A10,{"東京*区*","*市*町*区*","*郡*町*区*","*市*公園区*","*市*街区*","*市*地区*"}),LEFT(B10,2)={"石狩","奥州","盛岡","南相","上越","姫路","宇陀","久遠"}),"",REPLACE(LEFT(B10,FIND("区",B10)),1,C10,))</f>
        <v>中央区</v>
      </c>
      <c r="G10" s="4" t="str">
        <f t="shared" si="2"/>
        <v>北二条東</v>
      </c>
      <c r="H10" s="3" t="str">
        <f>REPLACE(SUBSTITUTE(SUBSTITUTE(A10,"ﾞ",""),"ﾟ",""),1,MIN(FIND(WIDECHAR({1,2,3,4,5,6,7,8,9,0}),WIDECHAR(A10&amp;1234567890)))-1,"")</f>
        <v>４丁目１－２</v>
      </c>
      <c r="I10" s="1" t="str">
        <f t="shared" si="3"/>
        <v>４丁目１－２</v>
      </c>
      <c r="J10" s="1">
        <f t="shared" si="4"/>
      </c>
    </row>
    <row r="11" spans="1:10" ht="13.5">
      <c r="A11" s="5" t="s">
        <v>18</v>
      </c>
      <c r="B11" s="3" t="str">
        <f t="shared" si="0"/>
        <v>石川郡野々市町４丁目１－２</v>
      </c>
      <c r="C11" s="3">
        <f>IF(MID(B11,3,1)="市",3+(MID(B11,2,2)="日市")*AND(LEFT(B11)&lt;&gt;{"向","春"})+(MID(B11,3,2)="市場"),IF(MID(B11,4,1)="市",4*(COUNTIF(A11,"東京*区*")=0)*AND(MID(B11,3,3)&lt;&gt;{"郡市貝","郡市川","郡市来"}),IF(MID(B11,6,1)="市",6*AND(MID(B11,4,2)&lt;&gt;{"野々","郡上"})-(MID(B11,5,1)="市"),IF(MID(B11,5,1)="市",5*(MID(B11,5,2)&lt;&gt;"市町")*(MID(B11,4,2)&lt;&gt;"郡市"),IF(MID(B11,2,1)="市",2*(MID(B11,2,2)&lt;&gt;"市郡"))))))*(LEFT(B11,2)&lt;&gt;"関市")+(LEFT(B11,2)="関市")*2+OR(MID(B11,6,2)={"ら市","い市"})*7</f>
        <v>0</v>
      </c>
      <c r="D11" s="4" t="str">
        <f>SUBSTITUTE(A11,B11,"")</f>
        <v>石川県</v>
      </c>
      <c r="E11" s="4" t="str">
        <f>LEFT(B11,IF(C11,C11,IF(OR(COUNTIF(B11,"*村*郡*"),COUNT(FIND("郡村",B11))),FIND("町",B11),IF(COUNT(FIND({"町","村","市市"},B11))+(D11="東京都"),MIN(FIND({"区","町","村","市市"},B11&amp;"区町村市市"))+COUNT(FIND({"市市","町町"},B11)),FIND("郡",B11&amp;"郡")))))</f>
        <v>石川郡野々市町</v>
      </c>
      <c r="F11" s="4">
        <f>IF(OR(ISERR(FIND("区",B11)),COUNTIF(A11,{"東京*区*","*市*町*区*","*郡*町*区*","*市*公園区*","*市*街区*","*市*地区*"}),LEFT(B11,2)={"石狩","奥州","盛岡","南相","上越","姫路","宇陀","久遠"}),"",REPLACE(LEFT(B11,FIND("区",B11)),1,C11,))</f>
      </c>
      <c r="G11" s="4">
        <f>MID(SUBSTITUTE(B11,E11&amp;F11,""),1,LEN(B11)-LEN(E11&amp;F11&amp;H11))</f>
      </c>
      <c r="H11" s="3" t="str">
        <f>REPLACE(SUBSTITUTE(SUBSTITUTE(A11,"ﾞ",""),"ﾟ",""),1,MIN(FIND(WIDECHAR({1,2,3,4,5,6,7,8,9,0}),WIDECHAR(A11&amp;1234567890)))-1,"")</f>
        <v>４丁目１－２</v>
      </c>
      <c r="I11" s="1" t="str">
        <f>TRIM(SUBSTITUTE(H11,J11,""))</f>
        <v>４丁目１－２</v>
      </c>
      <c r="J11" s="1">
        <f>TRIM(REPLACE(H11,1,MIN(INDEX((ISERR(-MID(H11&amp;".",COLUMN(11:11),1))+ISNUMBER(-MID(H11,COLUMN(11:11)+1,1))+ISNUMBER(FIND(MID(H11,COLUMN(11:11)+1,1),"-－丁番号"))+(MID(H11,COLUMN(11:11)+2,1)="."))*256+COLUMN(11:11),0)),""))</f>
      </c>
    </row>
    <row r="12" spans="1:10" ht="13.5">
      <c r="A12" s="5" t="s">
        <v>19</v>
      </c>
      <c r="B12" s="3" t="str">
        <f t="shared" si="0"/>
        <v>石川郡野々市市４丁目１－２</v>
      </c>
      <c r="C12" s="3">
        <f>IF(MID(B12,3,1)="市",3+(MID(B12,2,2)="日市")*AND(LEFT(B12)&lt;&gt;{"向","春"})+(MID(B12,3,2)="市場"),IF(MID(B12,4,1)="市",4*(COUNTIF(A12,"東京*区*")=0)*AND(MID(B12,3,3)&lt;&gt;{"郡市貝","郡市川","郡市来"}),IF(MID(B12,6,1)="市",6*AND(MID(B12,4,2)&lt;&gt;{"野々","郡上"})-(MID(B12,5,1)="市"),IF(MID(B12,5,1)="市",5*(MID(B12,5,2)&lt;&gt;"市町")*(MID(B12,4,2)&lt;&gt;"郡市"),IF(MID(B12,2,1)="市",2*(MID(B12,2,2)&lt;&gt;"市郡"))))))*(LEFT(B12,2)&lt;&gt;"関市")+(LEFT(B12,2)="関市")*2+OR(MID(B12,6,2)={"ら市","い市"})*7</f>
        <v>0</v>
      </c>
      <c r="D12" s="4" t="str">
        <f>SUBSTITUTE(A12,B12,"")</f>
        <v>石川県</v>
      </c>
      <c r="E12" s="4" t="str">
        <f>LEFT(B12,IF(C12,C12,IF(OR(COUNTIF(B12,"*村*郡*"),COUNT(FIND("郡村",B12))),FIND("町",B12),IF(COUNT(FIND({"町","村","市市"},B12))+(D12="東京都"),MIN(FIND({"区","町","村","市市"},B12&amp;"区町村市市"))+COUNT(FIND({"市市","町町"},B12)),FIND("郡",B12&amp;"郡")))))</f>
        <v>石川郡野々市市</v>
      </c>
      <c r="F12" s="4">
        <f>IF(OR(ISERR(FIND("区",B12)),COUNTIF(A12,{"東京*区*","*市*町*区*","*郡*町*区*","*市*公園区*","*市*街区*","*市*地区*"}),LEFT(B12,2)={"石狩","奥州","盛岡","南相","上越","姫路","宇陀","久遠"}),"",REPLACE(LEFT(B12,FIND("区",B12)),1,C12,))</f>
      </c>
      <c r="G12" s="4">
        <f>MID(SUBSTITUTE(B12,E12&amp;F12,""),1,LEN(B12)-LEN(E12&amp;F12&amp;H12))</f>
      </c>
      <c r="H12" s="3" t="str">
        <f>REPLACE(SUBSTITUTE(SUBSTITUTE(A12,"ﾞ",""),"ﾟ",""),1,MIN(FIND(WIDECHAR({1,2,3,4,5,6,7,8,9,0}),WIDECHAR(A12&amp;1234567890)))-1,"")</f>
        <v>４丁目１－２</v>
      </c>
      <c r="I12" s="1" t="str">
        <f>TRIM(SUBSTITUTE(H12,J12,""))</f>
        <v>４丁目１－２</v>
      </c>
      <c r="J12" s="1">
        <f>TRIM(REPLACE(H12,1,MIN(INDEX((ISERR(-MID(H12&amp;".",COLUMN(12:12),1))+ISNUMBER(-MID(H12,COLUMN(12:12)+1,1))+ISNUMBER(FIND(MID(H12,COLUMN(12:12)+1,1),"-－丁番号"))+(MID(H12,COLUMN(12:12)+2,1)="."))*256+COLUMN(12:12),0)),""))</f>
      </c>
    </row>
    <row r="13" spans="1:10" ht="13.5">
      <c r="A13" s="5" t="s">
        <v>20</v>
      </c>
      <c r="B13" s="3" t="str">
        <f t="shared" si="0"/>
        <v>石川郡太田町４丁目１－３</v>
      </c>
      <c r="C13" s="3">
        <f>IF(MID(B13,3,1)="市",3+(MID(B13,2,2)="日市")*AND(LEFT(B13)&lt;&gt;{"向","春"})+(MID(B13,3,2)="市場"),IF(MID(B13,4,1)="市",4*(COUNTIF(A13,"東京*区*")=0)*AND(MID(B13,3,3)&lt;&gt;{"郡市貝","郡市川","郡市来"}),IF(MID(B13,6,1)="市",6*AND(MID(B13,4,2)&lt;&gt;{"野々","郡上"})-(MID(B13,5,1)="市"),IF(MID(B13,5,1)="市",5*(MID(B13,5,2)&lt;&gt;"市町")*(MID(B13,4,2)&lt;&gt;"郡市"),IF(MID(B13,2,1)="市",2*(MID(B13,2,2)&lt;&gt;"市郡"))))))*(LEFT(B13,2)&lt;&gt;"関市")+(LEFT(B13,2)="関市")*2+OR(MID(B13,6,2)={"ら市","い市"})*7</f>
        <v>0</v>
      </c>
      <c r="D13" s="4" t="str">
        <f>SUBSTITUTE(A13,B13,"")</f>
        <v>石川県</v>
      </c>
      <c r="E13" s="4" t="str">
        <f>LEFT(B13,IF(C13,C13,IF(OR(COUNTIF(B13,"*村*郡*"),COUNT(FIND("郡村",B13))),FIND("町",B13),IF(COUNT(FIND({"町","村","市市"},B13))+(D13="東京都"),MIN(FIND({"区","町","村","市市"},B13&amp;"区町村市市"))+COUNT(FIND({"市市","町町"},B13)),FIND("郡",B13&amp;"郡")))))</f>
        <v>石川郡太田町</v>
      </c>
      <c r="F13" s="4">
        <f>IF(OR(ISERR(FIND("区",B13)),COUNTIF(A13,{"東京*区*","*市*町*区*","*郡*町*区*","*市*公園区*","*市*街区*","*市*地区*"}),LEFT(B13,2)={"石狩","奥州","盛岡","南相","上越","姫路","宇陀","久遠"}),"",REPLACE(LEFT(B13,FIND("区",B13)),1,C13,))</f>
      </c>
      <c r="G13" s="4">
        <f>MID(SUBSTITUTE(B13,E13&amp;F13,""),1,LEN(B13)-LEN(E13&amp;F13&amp;H13))</f>
      </c>
      <c r="H13" s="3" t="str">
        <f>REPLACE(SUBSTITUTE(SUBSTITUTE(A13,"ﾞ",""),"ﾟ",""),1,MIN(FIND(WIDECHAR({1,2,3,4,5,6,7,8,9,0}),WIDECHAR(A13&amp;1234567890)))-1,"")</f>
        <v>４丁目１－３</v>
      </c>
      <c r="I13" s="1" t="str">
        <f>TRIM(SUBSTITUTE(H13,J13,""))</f>
        <v>４丁目１－３</v>
      </c>
      <c r="J13" s="1">
        <f>TRIM(REPLACE(H13,1,MIN(INDEX((ISERR(-MID(H13&amp;".",COLUMN(13:13),1))+ISNUMBER(-MID(H13,COLUMN(13:13)+1,1))+ISNUMBER(FIND(MID(H13,COLUMN(13:13)+1,1),"-－丁番号"))+(MID(H13,COLUMN(13:13)+2,1)="."))*256+COLUMN(13:13),0)),""))</f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 </cp:lastModifiedBy>
  <cp:lastPrinted>2007-03-09T09:08:35Z</cp:lastPrinted>
  <dcterms:created xsi:type="dcterms:W3CDTF">2005-09-29T02:32:05Z</dcterms:created>
  <dcterms:modified xsi:type="dcterms:W3CDTF">2011-09-11T00:23:56Z</dcterms:modified>
  <cp:category/>
  <cp:version/>
  <cp:contentType/>
  <cp:contentStatus/>
</cp:coreProperties>
</file>